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7575" windowHeight="64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45" i="1"/>
  <c r="D45"/>
  <c r="D44"/>
  <c r="H44"/>
  <c r="H46" l="1"/>
  <c r="D46"/>
  <c r="E54" l="1"/>
</calcChain>
</file>

<file path=xl/sharedStrings.xml><?xml version="1.0" encoding="utf-8"?>
<sst xmlns="http://schemas.openxmlformats.org/spreadsheetml/2006/main" count="64" uniqueCount="55">
  <si>
    <t>ВОДОСНАБЖЕНИЕ</t>
  </si>
  <si>
    <t>ВОДООТВЕДЕНИЕ</t>
  </si>
  <si>
    <t>Ориентировочная протяженность сетей водоснабжения, м.п.</t>
  </si>
  <si>
    <t>Ориентировочная протяженность сетей водоотведения, м.п.</t>
  </si>
  <si>
    <t>Укажите диаметр трубы</t>
  </si>
  <si>
    <t>Строительство сети водоснабжения осуществляет:</t>
  </si>
  <si>
    <t>Строительство сети водоотведения осуществляет:</t>
  </si>
  <si>
    <t>Стоимость подключения к централизованным сетям водоснабжения и водоотведения</t>
  </si>
  <si>
    <t>Расчет в рублях</t>
  </si>
  <si>
    <t>Стоимость нагрузки</t>
  </si>
  <si>
    <t>Стоимость строительства сетей</t>
  </si>
  <si>
    <t>Общая стоимость технологического присоединения</t>
  </si>
  <si>
    <t>от 100 до 150 мм</t>
  </si>
  <si>
    <t>от 150 до 200 мм</t>
  </si>
  <si>
    <t>Предприятие ВКХ</t>
  </si>
  <si>
    <t>Самостоятельно Заявитель</t>
  </si>
  <si>
    <t>Итого сумма комплексного подключения водоснабжения и водоотведения в зависимости от ставки тарифа составит:</t>
  </si>
  <si>
    <t>до 100 мм</t>
  </si>
  <si>
    <t>до 110 мм</t>
  </si>
  <si>
    <t>от 110 до 160 мм</t>
  </si>
  <si>
    <t>от 200 до 250 мм</t>
  </si>
  <si>
    <t>от 160 до 250 мм</t>
  </si>
  <si>
    <r>
      <t>Запрашиваемая нагрузка на сети водоснабжения,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/сут.</t>
    </r>
  </si>
  <si>
    <t>Ставка тарифа за подключаемую нагрузку водопроводной сети</t>
  </si>
  <si>
    <t>Ставка тарифа за подключаемую нагрузку канализационной сети</t>
  </si>
  <si>
    <t>Ставка тарифа за протяженность водопроводной сети диаметром до 100 мм</t>
  </si>
  <si>
    <t>тыс.руб./км</t>
  </si>
  <si>
    <t>тыс.руб.км</t>
  </si>
  <si>
    <t>Ставка тарифа за протяженность водопроводной сети диаметром от 100 мм до 150 мм</t>
  </si>
  <si>
    <t>Ставка тарифа за протяженность водопроводной сети диаметром от 150 мм до 200 мм</t>
  </si>
  <si>
    <t>Ставка тарифа за протяженность водопроводной сети диаметром от 200 мм до 250 мм</t>
  </si>
  <si>
    <t>Ставка тарифа за протяженность канализационной сети диаметром от 160 мм до 250 мм</t>
  </si>
  <si>
    <t>Ставка тарифа за протяженность канализационной сети диаметром от 110 мм до 160 мм</t>
  </si>
  <si>
    <t>Ставка тарифа за протяженность канализационной сети диаметром до 110 мм</t>
  </si>
  <si>
    <r>
      <rPr>
        <b/>
        <i/>
        <sz val="12"/>
        <color theme="1"/>
        <rFont val="Times New Roman"/>
        <family val="1"/>
        <charset val="204"/>
      </rPr>
      <t>ПРИМЕЧАНИЕ.</t>
    </r>
    <r>
      <rPr>
        <i/>
        <sz val="12"/>
        <color theme="1"/>
        <rFont val="Times New Roman"/>
        <family val="1"/>
        <charset val="204"/>
      </rPr>
      <t xml:space="preserve"> В случае, если строительство осуществляется силами заявителя, при расчете общей платы за подключение,  </t>
    </r>
  </si>
  <si>
    <r>
      <t>Запрашиваемая нагрузка на сети водоотведения,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/сут.</t>
    </r>
  </si>
  <si>
    <t>Например, часовая нагрузка слишком маленькая и из неё не получается суточная нагрузка, введенная в соответствующую ячейку.</t>
  </si>
  <si>
    <r>
      <rPr>
        <b/>
        <i/>
        <sz val="12"/>
        <color theme="1"/>
        <rFont val="Times New Roman"/>
        <family val="1"/>
        <charset val="204"/>
      </rPr>
      <t xml:space="preserve">ПРИМЕЧАНИЕ. </t>
    </r>
    <r>
      <rPr>
        <i/>
        <sz val="12"/>
        <color theme="1"/>
        <rFont val="Times New Roman"/>
        <family val="1"/>
        <charset val="204"/>
      </rPr>
      <t xml:space="preserve">В отношении заявителей, величина подключаемой (присоединяемой) нагрузки объектов которых превышает  </t>
    </r>
  </si>
  <si>
    <t xml:space="preserve">250 куб. метров в сутки и (или) осуществляется с использованием создаваемых сетей водоснабжения и (или) водоотведения </t>
  </si>
  <si>
    <t xml:space="preserve"> с наружным диаметром, превышающим 250 мм  (предельный уровень нагрузки), размер платы за подключение устанавливается </t>
  </si>
  <si>
    <t>органом регулирования тарифов индивидуально.</t>
  </si>
  <si>
    <t>Проверте введенные значения, попробуйте ввести другие исправильные значения.</t>
  </si>
  <si>
    <t>Калькулятор предварительного расчета стоимости подключения в 2017 году</t>
  </si>
  <si>
    <r>
      <t>Запрашиваемая максимальная нагрузка на сети водоснабжения,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</si>
  <si>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Запрашиваемая максимальная нагрузка на сети водоотведения,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</si>
  <si>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ПРИМЕЧАНИЕ. Все поля обязательны для заполнения, чтобы получить корректный результат расчета.</t>
  </si>
  <si>
    <t>Тарифы за подключение (технологическое присоединение) к центролизованной системе водоснабжения и водотведения в 2017 году:</t>
  </si>
  <si>
    <r>
      <t xml:space="preserve">плата за протяженность не учитывается (равна </t>
    </r>
    <r>
      <rPr>
        <b/>
        <i/>
        <sz val="12"/>
        <color theme="1"/>
        <rFont val="Times New Roman"/>
        <family val="1"/>
        <charset val="204"/>
      </rPr>
      <t>"нулю"</t>
    </r>
    <r>
      <rPr>
        <i/>
        <sz val="12"/>
        <color theme="1"/>
        <rFont val="Times New Roman"/>
        <family val="1"/>
        <charset val="204"/>
      </rPr>
      <t>).</t>
    </r>
  </si>
  <si>
    <r>
      <rPr>
        <b/>
        <i/>
        <sz val="12"/>
        <color theme="1"/>
        <rFont val="Times New Roman"/>
        <family val="1"/>
        <charset val="204"/>
      </rPr>
      <t xml:space="preserve">ПРИМЕЧАНИЕ. </t>
    </r>
    <r>
      <rPr>
        <i/>
        <sz val="12"/>
        <color theme="1"/>
        <rFont val="Times New Roman"/>
        <family val="1"/>
        <charset val="204"/>
      </rPr>
      <t>Информацию о тарифах за подключение (технологическое присоединение) можно найти в разделе "Тарифы".</t>
    </r>
  </si>
  <si>
    <r>
      <rPr>
        <b/>
        <i/>
        <sz val="12"/>
        <color theme="1"/>
        <rFont val="Times New Roman"/>
        <family val="1"/>
        <charset val="204"/>
      </rPr>
      <t>ПРИМЕЧАНИЕ.</t>
    </r>
    <r>
      <rPr>
        <i/>
        <sz val="12"/>
        <color theme="1"/>
        <rFont val="Times New Roman"/>
        <family val="1"/>
        <charset val="204"/>
      </rPr>
      <t xml:space="preserve"> Если в ячейках таблицы стоимость равна "нулю", значит введены значения, которые не согласуются между собой.</t>
    </r>
  </si>
  <si>
    <r>
      <t xml:space="preserve">ПРИМЕЧАНИЕ. </t>
    </r>
    <r>
      <rPr>
        <i/>
        <sz val="12"/>
        <color theme="1"/>
        <rFont val="Times New Roman"/>
        <family val="1"/>
        <charset val="204"/>
      </rPr>
      <t>В расчет платы за подключение не включены работы по фактическому подключению к действующим сетям (трубопроводам).</t>
    </r>
  </si>
  <si>
    <t>в 2017 году (включая НДС 18%)</t>
  </si>
  <si>
    <r>
      <t>тыс.руб./м</t>
    </r>
    <r>
      <rPr>
        <vertAlign val="superscript"/>
        <sz val="12"/>
        <color theme="0"/>
        <rFont val="Times New Roman"/>
        <family val="1"/>
        <charset val="204"/>
      </rPr>
      <t>3</t>
    </r>
    <r>
      <rPr>
        <sz val="12"/>
        <color theme="0"/>
        <rFont val="Times New Roman"/>
        <family val="1"/>
        <charset val="204"/>
      </rPr>
      <t xml:space="preserve"> в сут.</t>
    </r>
  </si>
  <si>
    <t xml:space="preserve">Если тарифы за подключение (технологическое присоединение) неустановлены, то производить расчет предварительной стоимости </t>
  </si>
  <si>
    <t>за подключение нет необходимости.  В этом случае заявителю необходимо обратиться в ОАО "Дзержинский Водоканал".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</si>
</sst>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3" tint="0.3999755851924192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vertAlign val="superscript"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3" tint="0.39994506668294322"/>
      </left>
      <right/>
      <top style="thick">
        <color theme="3" tint="0.39994506668294322"/>
      </top>
      <bottom style="thick">
        <color theme="3" tint="0.39994506668294322"/>
      </bottom>
      <diagonal/>
    </border>
    <border>
      <left/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ck">
        <color theme="3" tint="0.39991454817346722"/>
      </left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91454817346722"/>
      </right>
      <top style="thick">
        <color theme="3" tint="0.39991454817346722"/>
      </top>
      <bottom style="thick">
        <color theme="3" tint="0.39991454817346722"/>
      </bottom>
      <diagonal/>
    </border>
    <border>
      <left/>
      <right/>
      <top style="thick">
        <color theme="3" tint="0.39994506668294322"/>
      </top>
      <bottom style="thick">
        <color theme="3" tint="0.3999450666829432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14" fillId="3" borderId="0" xfId="0" applyFont="1" applyFill="1"/>
    <xf numFmtId="0" fontId="13" fillId="3" borderId="0" xfId="0" applyFont="1" applyFill="1"/>
    <xf numFmtId="0" fontId="13" fillId="3" borderId="0" xfId="0" applyFont="1" applyFill="1" applyBorder="1"/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13" fillId="0" borderId="0" xfId="0" applyFont="1"/>
    <xf numFmtId="0" fontId="13" fillId="0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3" fontId="1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showGridLines="0" showRowColHeaders="0" tabSelected="1" showRuler="0" zoomScale="126" zoomScaleNormal="126" workbookViewId="0">
      <selection sqref="A1:N1"/>
    </sheetView>
  </sheetViews>
  <sheetFormatPr defaultRowHeight="15"/>
  <cols>
    <col min="1" max="1" width="12.7109375" customWidth="1"/>
    <col min="2" max="3" width="9.140625" customWidth="1"/>
    <col min="5" max="5" width="11.85546875" customWidth="1"/>
    <col min="15" max="15" width="9.140625" customWidth="1"/>
  </cols>
  <sheetData>
    <row r="1" spans="1:16" ht="20.25">
      <c r="A1" s="36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1"/>
    </row>
    <row r="2" spans="1:1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21.75" customHeight="1">
      <c r="A3" s="52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7"/>
    </row>
    <row r="4" spans="1:16" ht="21.75" customHeight="1">
      <c r="A4" s="52" t="s">
        <v>53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6"/>
    </row>
    <row r="5" spans="1:16" ht="21.75" customHeight="1">
      <c r="A5" s="52" t="s">
        <v>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6"/>
    </row>
    <row r="6" spans="1:16" ht="21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6"/>
    </row>
    <row r="7" spans="1:16" ht="21" customHeight="1">
      <c r="A7" s="38" t="s">
        <v>45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  <c r="P7" s="5"/>
    </row>
    <row r="8" spans="1:16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6" ht="15.75">
      <c r="A9" s="11"/>
      <c r="B9" s="39" t="s">
        <v>0</v>
      </c>
      <c r="C9" s="40"/>
      <c r="D9" s="40"/>
      <c r="E9" s="40"/>
      <c r="F9" s="11"/>
      <c r="G9" s="11"/>
      <c r="H9" s="11"/>
      <c r="I9" s="39" t="s">
        <v>1</v>
      </c>
      <c r="J9" s="40"/>
      <c r="K9" s="40"/>
      <c r="L9" s="40"/>
      <c r="M9" s="11"/>
      <c r="N9" s="11"/>
      <c r="O9" s="11"/>
    </row>
    <row r="10" spans="1:1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6" ht="18.75">
      <c r="A11" s="51" t="s">
        <v>43</v>
      </c>
      <c r="B11" s="51"/>
      <c r="C11" s="51"/>
      <c r="D11" s="51"/>
      <c r="E11" s="51"/>
      <c r="F11" s="51"/>
      <c r="G11" s="51"/>
      <c r="H11" s="51" t="s">
        <v>44</v>
      </c>
      <c r="I11" s="51"/>
      <c r="J11" s="51"/>
      <c r="K11" s="51"/>
      <c r="L11" s="51"/>
      <c r="M11" s="51"/>
      <c r="N11" s="51"/>
      <c r="O11" s="51"/>
    </row>
    <row r="12" spans="1:16" ht="15.75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6" ht="21.75" thickTop="1" thickBot="1">
      <c r="C13" s="49"/>
      <c r="D13" s="50"/>
      <c r="J13" s="49"/>
      <c r="K13" s="50"/>
    </row>
    <row r="14" spans="1:16" ht="21" thickTop="1">
      <c r="C14" s="2"/>
      <c r="D14" s="2"/>
      <c r="J14" s="2"/>
      <c r="K14" s="2"/>
    </row>
    <row r="15" spans="1:16" ht="18.75">
      <c r="A15" s="21" t="s">
        <v>22</v>
      </c>
      <c r="B15" s="21"/>
      <c r="C15" s="21"/>
      <c r="D15" s="21"/>
      <c r="E15" s="21"/>
      <c r="F15" s="21"/>
      <c r="H15" s="21" t="s">
        <v>35</v>
      </c>
      <c r="I15" s="21"/>
      <c r="J15" s="21"/>
      <c r="K15" s="21"/>
      <c r="L15" s="21"/>
      <c r="M15" s="21"/>
      <c r="N15" s="21"/>
    </row>
    <row r="16" spans="1:16" ht="15.75" thickBot="1"/>
    <row r="17" spans="1:19" ht="21.75" thickTop="1" thickBot="1">
      <c r="C17" s="49"/>
      <c r="D17" s="50"/>
      <c r="J17" s="49"/>
      <c r="K17" s="50"/>
    </row>
    <row r="18" spans="1:19" ht="21" thickTop="1">
      <c r="C18" s="2"/>
      <c r="D18" s="2"/>
    </row>
    <row r="19" spans="1:19" ht="21.75" customHeight="1">
      <c r="A19" s="21" t="s">
        <v>2</v>
      </c>
      <c r="B19" s="21"/>
      <c r="C19" s="21"/>
      <c r="D19" s="21"/>
      <c r="E19" s="21"/>
      <c r="F19" s="21"/>
      <c r="H19" s="21" t="s">
        <v>3</v>
      </c>
      <c r="I19" s="21"/>
      <c r="J19" s="21"/>
      <c r="K19" s="21"/>
      <c r="L19" s="21"/>
      <c r="M19" s="21"/>
      <c r="N19" s="21"/>
    </row>
    <row r="20" spans="1:19" ht="15.75" thickBot="1"/>
    <row r="21" spans="1:19" ht="21.75" thickTop="1" thickBot="1">
      <c r="C21" s="49"/>
      <c r="D21" s="50"/>
      <c r="J21" s="49"/>
      <c r="K21" s="50"/>
    </row>
    <row r="22" spans="1:19" ht="21" thickTop="1">
      <c r="C22" s="2"/>
      <c r="D22" s="2"/>
      <c r="J22" s="2"/>
      <c r="K22" s="2"/>
    </row>
    <row r="23" spans="1:19" ht="20.25" customHeight="1">
      <c r="A23" s="19" t="s">
        <v>37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9" ht="20.25" customHeight="1">
      <c r="A24" s="19" t="s">
        <v>38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9" ht="20.25" customHeight="1">
      <c r="A25" s="19" t="s">
        <v>39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9" ht="20.25" customHeight="1">
      <c r="A26" s="19" t="s">
        <v>40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8" spans="1:19" ht="15.75">
      <c r="A28" s="21" t="s">
        <v>4</v>
      </c>
      <c r="B28" s="21"/>
      <c r="C28" s="21"/>
      <c r="D28" s="21"/>
      <c r="E28" s="21"/>
      <c r="F28" s="21"/>
      <c r="G28" s="21"/>
      <c r="H28" s="21" t="s">
        <v>4</v>
      </c>
      <c r="I28" s="21"/>
      <c r="J28" s="21"/>
      <c r="K28" s="21"/>
      <c r="L28" s="21"/>
      <c r="M28" s="21"/>
      <c r="N28" s="21"/>
      <c r="P28" s="8" t="s">
        <v>17</v>
      </c>
      <c r="Q28" s="9"/>
      <c r="R28" s="8" t="s">
        <v>18</v>
      </c>
      <c r="S28" s="9"/>
    </row>
    <row r="29" spans="1:19" ht="5.25" customHeight="1">
      <c r="P29" s="8" t="s">
        <v>12</v>
      </c>
      <c r="Q29" s="9"/>
      <c r="R29" s="8" t="s">
        <v>19</v>
      </c>
      <c r="S29" s="9"/>
    </row>
    <row r="30" spans="1:19" ht="16.5" thickBot="1">
      <c r="P30" s="8" t="s">
        <v>13</v>
      </c>
      <c r="Q30" s="9"/>
      <c r="R30" s="8" t="s">
        <v>21</v>
      </c>
      <c r="S30" s="9"/>
    </row>
    <row r="31" spans="1:19" ht="21.75" thickTop="1" thickBot="1">
      <c r="C31" s="43"/>
      <c r="D31" s="44"/>
      <c r="E31" s="45"/>
      <c r="J31" s="43"/>
      <c r="K31" s="44"/>
      <c r="L31" s="45"/>
      <c r="P31" s="8" t="s">
        <v>20</v>
      </c>
      <c r="Q31" s="9"/>
      <c r="R31" s="8"/>
      <c r="S31" s="9"/>
    </row>
    <row r="32" spans="1:19" ht="16.5" thickTop="1">
      <c r="P32" s="8"/>
      <c r="Q32" s="9"/>
      <c r="R32" s="8"/>
      <c r="S32" s="9"/>
    </row>
    <row r="33" spans="1:19" ht="15.75">
      <c r="P33" s="8"/>
      <c r="Q33" s="9"/>
      <c r="R33" s="8"/>
      <c r="S33" s="9"/>
    </row>
    <row r="34" spans="1:19" ht="15.75">
      <c r="A34" s="21" t="s">
        <v>5</v>
      </c>
      <c r="B34" s="21"/>
      <c r="C34" s="21"/>
      <c r="D34" s="21"/>
      <c r="E34" s="21"/>
      <c r="F34" s="21"/>
      <c r="H34" s="21" t="s">
        <v>6</v>
      </c>
      <c r="I34" s="21"/>
      <c r="J34" s="21"/>
      <c r="K34" s="21"/>
      <c r="L34" s="21"/>
      <c r="M34" s="21"/>
      <c r="N34" s="21"/>
      <c r="P34" s="8"/>
      <c r="Q34" s="9"/>
      <c r="R34" s="9"/>
      <c r="S34" s="9"/>
    </row>
    <row r="35" spans="1:19" ht="15.75" thickBot="1">
      <c r="P35" s="9"/>
      <c r="Q35" s="9"/>
      <c r="R35" s="9"/>
      <c r="S35" s="9"/>
    </row>
    <row r="36" spans="1:19" ht="17.25" thickTop="1" thickBot="1">
      <c r="C36" s="46"/>
      <c r="D36" s="47"/>
      <c r="E36" s="48"/>
      <c r="J36" s="46"/>
      <c r="K36" s="47"/>
      <c r="L36" s="48"/>
      <c r="P36" s="8" t="s">
        <v>14</v>
      </c>
      <c r="Q36" s="9"/>
      <c r="R36" s="9"/>
      <c r="S36" s="9"/>
    </row>
    <row r="37" spans="1:19" ht="21" thickTop="1">
      <c r="C37" s="2"/>
      <c r="D37" s="2"/>
      <c r="E37" s="2"/>
      <c r="J37" s="2"/>
      <c r="K37" s="2"/>
      <c r="L37" s="2"/>
      <c r="P37" s="8" t="s">
        <v>15</v>
      </c>
      <c r="Q37" s="9"/>
      <c r="R37" s="9"/>
      <c r="S37" s="9"/>
    </row>
    <row r="38" spans="1:19" ht="20.25" customHeight="1">
      <c r="A38" s="19" t="s">
        <v>34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/>
      <c r="Q38" s="9"/>
      <c r="R38" s="9"/>
      <c r="S38" s="9"/>
    </row>
    <row r="39" spans="1:19" ht="20.25" customHeight="1">
      <c r="A39" s="19" t="s">
        <v>47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/>
      <c r="Q39" s="9"/>
      <c r="R39" s="9"/>
      <c r="S39" s="9"/>
    </row>
    <row r="40" spans="1:19" ht="15.75">
      <c r="P40" s="8"/>
      <c r="Q40" s="9"/>
      <c r="R40" s="9"/>
      <c r="S40" s="9"/>
    </row>
    <row r="41" spans="1:19" ht="18.75">
      <c r="A41" s="41" t="s">
        <v>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3" spans="1:19" ht="37.5" customHeight="1">
      <c r="A43" s="30" t="s">
        <v>8</v>
      </c>
      <c r="B43" s="30"/>
      <c r="C43" s="30"/>
      <c r="D43" s="30" t="s">
        <v>0</v>
      </c>
      <c r="E43" s="30"/>
      <c r="F43" s="30"/>
      <c r="G43" s="30"/>
      <c r="H43" s="30" t="s">
        <v>1</v>
      </c>
      <c r="I43" s="30"/>
      <c r="J43" s="30"/>
      <c r="K43" s="30"/>
    </row>
    <row r="44" spans="1:19" ht="19.5" customHeight="1">
      <c r="A44" s="30" t="s">
        <v>9</v>
      </c>
      <c r="B44" s="30"/>
      <c r="C44" s="30"/>
      <c r="D44" s="32" t="str">
        <f>IF(H61=0,"Тариф не установлен",IF(C13&gt;C17,0,1)*IF(C17&gt;250,0,C17)*H61*IF(C13*24&lt;C17,0,1))</f>
        <v>Тариф не установлен</v>
      </c>
      <c r="E44" s="32"/>
      <c r="F44" s="32"/>
      <c r="G44" s="32"/>
      <c r="H44" s="32" t="str">
        <f>IF(H66=0,"Тариф не установлен",IF(J13&gt;J17,0,1)*IF(J17&gt;250,0,J17)*H66*IF(J13*24&lt;J17,0,1))</f>
        <v>Тариф не установлен</v>
      </c>
      <c r="I44" s="32"/>
      <c r="J44" s="32"/>
      <c r="K44" s="32"/>
    </row>
    <row r="45" spans="1:19" ht="32.25" customHeight="1">
      <c r="A45" s="30" t="s">
        <v>10</v>
      </c>
      <c r="B45" s="30"/>
      <c r="C45" s="30"/>
      <c r="D45" s="33" t="str">
        <f>IF(H62=0,"Тариф не установлен",(C21/1000)*IF(C36="Предприятие ВКХ",1,0)*IF(C13*24&lt;C17,0,1)*(H62*IF(C31="до 100 мм",1,0)+H63*IF(C31="от 100 до 150 мм",1,0)+H64*IF(C31="от 150 до 200 мм",1,0)+H65*IF(C31="от 200 до 250 мм",1,0))*(IF(1000*SQRT((C13*4)/(3.14*3600*1.2))&lt;IF(C31="до 100 мм",100,0),1,0)+IF(1000*SQRT((C13*4)/(3.14*3600*1.2))&lt;IF(C31="от 100 до 150 мм",150,0),1,0)+IF(1000*SQRT((C13*4)/(3.14*3600*1.2))&lt;IF(C31="от 150 до 200 мм",200,0),1,0)+IF(1000*SQRT((C13*4)/(3.14*3600*1.2))&lt;IF(C31="от 200 до 250 мм",250,0),1,0)))</f>
        <v>Тариф не установлен</v>
      </c>
      <c r="E45" s="34"/>
      <c r="F45" s="34"/>
      <c r="G45" s="35"/>
      <c r="H45" s="33" t="str">
        <f>IF(H67=0,"Тариф не установлен",(J21/1000)*IF(J36="Предприятие ВКХ",1,0)*IF(J13*24&lt;J17,0,1)*(H67*IF(J31="до 110 мм",1,0)+H68*IF(J31="от 110 до 160 мм",1,0)+H69*IF(J31="от 160 до 250 мм",1,0))*(IF(1000*SQRT((J13*4)/(3.14*3600))&lt;IF(J31="до 110 мм",110,0),1,0)+IF(1000*SQRT((J13*4)/(3.14*3600))&lt;IF(J31="от 110 до 160 мм",160,0),1,0)+IF(1000*SQRT((J13*4)/(3.14*3600))&lt;IF(J31="от 160 до 250 мм",250,0),1,0)))</f>
        <v>Тариф не установлен</v>
      </c>
      <c r="I45" s="34"/>
      <c r="J45" s="34"/>
      <c r="K45" s="35"/>
    </row>
    <row r="46" spans="1:19" ht="58.5" customHeight="1">
      <c r="A46" s="31" t="s">
        <v>11</v>
      </c>
      <c r="B46" s="31"/>
      <c r="C46" s="31"/>
      <c r="D46" s="33" t="str">
        <f>IF(AND(D44="Тариф не установлен",D45="Тариф не установлен" ),"Тариф не установлен",SUM(D44,D45))</f>
        <v>Тариф не установлен</v>
      </c>
      <c r="E46" s="34"/>
      <c r="F46" s="34"/>
      <c r="G46" s="35"/>
      <c r="H46" s="33" t="str">
        <f>IF(AND(H44="Тариф не установлен", H45="Тариф не установлен"),"Тариф не установлен",SUM(H44,H45))</f>
        <v>Тариф не установлен</v>
      </c>
      <c r="I46" s="34"/>
      <c r="J46" s="34"/>
      <c r="K46" s="35"/>
    </row>
    <row r="47" spans="1:19" ht="21.75" customHeight="1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</row>
    <row r="48" spans="1:19" ht="21.75" customHeight="1">
      <c r="A48" s="23" t="s">
        <v>49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7" ht="21.75" customHeight="1">
      <c r="A49" s="23" t="s">
        <v>36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7" ht="21.75" customHeight="1">
      <c r="A50" s="23" t="s">
        <v>41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7" ht="15.75" customHeight="1">
      <c r="A51" s="1"/>
      <c r="C51" s="1"/>
      <c r="D51" s="1"/>
      <c r="E51" s="1"/>
    </row>
    <row r="52" spans="1:17" ht="36.75" customHeight="1">
      <c r="A52" s="22" t="s">
        <v>16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7" ht="15.75" thickBot="1"/>
    <row r="54" spans="1:17" ht="20.25" thickTop="1" thickBot="1">
      <c r="E54" s="26">
        <f>SUM(D46,H46)</f>
        <v>0</v>
      </c>
      <c r="F54" s="27"/>
      <c r="G54" s="28"/>
      <c r="H54" s="29" t="s">
        <v>51</v>
      </c>
      <c r="I54" s="29"/>
      <c r="J54" s="29"/>
      <c r="K54" s="29"/>
      <c r="L54" s="29"/>
    </row>
    <row r="55" spans="1:17" ht="15.75" thickTop="1"/>
    <row r="56" spans="1:17" ht="24.75" customHeight="1">
      <c r="A56" s="20" t="s">
        <v>50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8.75">
      <c r="A59" s="16" t="s">
        <v>46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33" customHeight="1">
      <c r="A61" s="17" t="s">
        <v>23</v>
      </c>
      <c r="B61" s="18"/>
      <c r="C61" s="18"/>
      <c r="D61" s="18"/>
      <c r="E61" s="18"/>
      <c r="F61" s="18"/>
      <c r="G61" s="18"/>
      <c r="H61" s="24">
        <v>0</v>
      </c>
      <c r="I61" s="24"/>
      <c r="J61" s="25" t="s">
        <v>52</v>
      </c>
      <c r="K61" s="25"/>
      <c r="L61" s="10"/>
      <c r="M61" s="10"/>
      <c r="N61" s="10"/>
      <c r="O61" s="10"/>
      <c r="P61" s="10"/>
      <c r="Q61" s="10"/>
    </row>
    <row r="62" spans="1:17" ht="30" customHeight="1">
      <c r="A62" s="17" t="s">
        <v>25</v>
      </c>
      <c r="B62" s="18"/>
      <c r="C62" s="18"/>
      <c r="D62" s="18"/>
      <c r="E62" s="18"/>
      <c r="F62" s="18"/>
      <c r="G62" s="18"/>
      <c r="H62" s="24">
        <v>0</v>
      </c>
      <c r="I62" s="24"/>
      <c r="J62" s="25" t="s">
        <v>26</v>
      </c>
      <c r="K62" s="25"/>
      <c r="L62" s="10"/>
      <c r="M62" s="10"/>
      <c r="N62" s="10"/>
      <c r="O62" s="10"/>
      <c r="P62" s="10"/>
      <c r="Q62" s="10"/>
    </row>
    <row r="63" spans="1:17" ht="30" customHeight="1">
      <c r="A63" s="17" t="s">
        <v>28</v>
      </c>
      <c r="B63" s="18"/>
      <c r="C63" s="18"/>
      <c r="D63" s="18"/>
      <c r="E63" s="18"/>
      <c r="F63" s="18"/>
      <c r="G63" s="18"/>
      <c r="H63" s="24">
        <v>0</v>
      </c>
      <c r="I63" s="24"/>
      <c r="J63" s="25" t="s">
        <v>26</v>
      </c>
      <c r="K63" s="25"/>
      <c r="L63" s="10"/>
      <c r="M63" s="10"/>
      <c r="N63" s="10"/>
      <c r="O63" s="10"/>
      <c r="P63" s="10"/>
      <c r="Q63" s="10"/>
    </row>
    <row r="64" spans="1:17" ht="30" customHeight="1">
      <c r="A64" s="17" t="s">
        <v>29</v>
      </c>
      <c r="B64" s="18"/>
      <c r="C64" s="18"/>
      <c r="D64" s="18"/>
      <c r="E64" s="18"/>
      <c r="F64" s="18"/>
      <c r="G64" s="18"/>
      <c r="H64" s="24">
        <v>0</v>
      </c>
      <c r="I64" s="24"/>
      <c r="J64" s="25" t="s">
        <v>26</v>
      </c>
      <c r="K64" s="25"/>
      <c r="L64" s="10"/>
      <c r="M64" s="10"/>
      <c r="N64" s="10"/>
      <c r="O64" s="10"/>
      <c r="P64" s="10"/>
      <c r="Q64" s="10"/>
    </row>
    <row r="65" spans="1:17" ht="30" customHeight="1">
      <c r="A65" s="17" t="s">
        <v>30</v>
      </c>
      <c r="B65" s="18"/>
      <c r="C65" s="18"/>
      <c r="D65" s="18"/>
      <c r="E65" s="18"/>
      <c r="F65" s="18"/>
      <c r="G65" s="18"/>
      <c r="H65" s="24">
        <v>0</v>
      </c>
      <c r="I65" s="24"/>
      <c r="J65" s="25" t="s">
        <v>27</v>
      </c>
      <c r="K65" s="25"/>
      <c r="L65" s="10"/>
      <c r="M65" s="10"/>
      <c r="N65" s="10"/>
      <c r="O65" s="10"/>
      <c r="P65" s="10"/>
      <c r="Q65" s="10"/>
    </row>
    <row r="66" spans="1:17" ht="33" customHeight="1">
      <c r="A66" s="17" t="s">
        <v>24</v>
      </c>
      <c r="B66" s="18"/>
      <c r="C66" s="18"/>
      <c r="D66" s="18"/>
      <c r="E66" s="18"/>
      <c r="F66" s="18"/>
      <c r="G66" s="18"/>
      <c r="H66" s="24">
        <v>0</v>
      </c>
      <c r="I66" s="24"/>
      <c r="J66" s="25" t="s">
        <v>52</v>
      </c>
      <c r="K66" s="25"/>
      <c r="L66" s="10"/>
      <c r="M66" s="10"/>
      <c r="N66" s="10"/>
      <c r="O66" s="10"/>
      <c r="P66" s="10"/>
      <c r="Q66" s="10"/>
    </row>
    <row r="67" spans="1:17" ht="33" customHeight="1">
      <c r="A67" s="17" t="s">
        <v>33</v>
      </c>
      <c r="B67" s="18"/>
      <c r="C67" s="18"/>
      <c r="D67" s="18"/>
      <c r="E67" s="18"/>
      <c r="F67" s="18"/>
      <c r="G67" s="18"/>
      <c r="H67" s="24">
        <v>0</v>
      </c>
      <c r="I67" s="24"/>
      <c r="J67" s="25" t="s">
        <v>26</v>
      </c>
      <c r="K67" s="25"/>
      <c r="L67" s="10"/>
      <c r="M67" s="10"/>
      <c r="N67" s="10"/>
      <c r="O67" s="10"/>
      <c r="P67" s="10"/>
      <c r="Q67" s="10"/>
    </row>
    <row r="68" spans="1:17" ht="33" customHeight="1">
      <c r="A68" s="17" t="s">
        <v>32</v>
      </c>
      <c r="B68" s="18"/>
      <c r="C68" s="18"/>
      <c r="D68" s="18"/>
      <c r="E68" s="18"/>
      <c r="F68" s="18"/>
      <c r="G68" s="18"/>
      <c r="H68" s="24">
        <v>0</v>
      </c>
      <c r="I68" s="24"/>
      <c r="J68" s="25" t="s">
        <v>26</v>
      </c>
      <c r="K68" s="25"/>
      <c r="L68" s="10"/>
      <c r="M68" s="10"/>
      <c r="N68" s="10"/>
      <c r="O68" s="10"/>
      <c r="P68" s="10"/>
      <c r="Q68" s="10"/>
    </row>
    <row r="69" spans="1:17" ht="33" customHeight="1">
      <c r="A69" s="17" t="s">
        <v>31</v>
      </c>
      <c r="B69" s="18"/>
      <c r="C69" s="18"/>
      <c r="D69" s="18"/>
      <c r="E69" s="18"/>
      <c r="F69" s="18"/>
      <c r="G69" s="18"/>
      <c r="H69" s="24">
        <v>0</v>
      </c>
      <c r="I69" s="24"/>
      <c r="J69" s="25" t="s">
        <v>26</v>
      </c>
      <c r="K69" s="25"/>
      <c r="L69" s="10"/>
      <c r="M69" s="10"/>
      <c r="N69" s="10"/>
      <c r="O69" s="10"/>
      <c r="P69" s="10"/>
      <c r="Q69" s="10"/>
    </row>
    <row r="70" spans="1:17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>
      <c r="A76" s="14"/>
      <c r="B76" s="14"/>
      <c r="C76" s="14"/>
      <c r="D76" s="14"/>
      <c r="E76" s="14"/>
      <c r="F76" s="14"/>
      <c r="G76" s="14"/>
      <c r="H76" s="14"/>
      <c r="I76" s="15"/>
      <c r="J76" s="14"/>
      <c r="K76" s="14"/>
      <c r="L76" s="14"/>
      <c r="M76" s="14"/>
      <c r="N76" s="14"/>
      <c r="O76" s="14"/>
      <c r="P76" s="14"/>
      <c r="Q76" s="14"/>
    </row>
    <row r="77" spans="1:1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</sheetData>
  <sheetProtection password="DF24" sheet="1" objects="1" scenarios="1"/>
  <mergeCells count="81">
    <mergeCell ref="A3:O3"/>
    <mergeCell ref="A4:O4"/>
    <mergeCell ref="A5:O5"/>
    <mergeCell ref="D46:G46"/>
    <mergeCell ref="H46:K46"/>
    <mergeCell ref="J36:L36"/>
    <mergeCell ref="A24:O24"/>
    <mergeCell ref="A25:O25"/>
    <mergeCell ref="A15:F15"/>
    <mergeCell ref="C17:D17"/>
    <mergeCell ref="H15:N15"/>
    <mergeCell ref="J17:K17"/>
    <mergeCell ref="A23:O23"/>
    <mergeCell ref="A1:N1"/>
    <mergeCell ref="A7:N7"/>
    <mergeCell ref="B9:E9"/>
    <mergeCell ref="I9:L9"/>
    <mergeCell ref="A41:N41"/>
    <mergeCell ref="C31:E31"/>
    <mergeCell ref="C36:E36"/>
    <mergeCell ref="J31:L31"/>
    <mergeCell ref="C13:D13"/>
    <mergeCell ref="C21:D21"/>
    <mergeCell ref="J13:K13"/>
    <mergeCell ref="J21:K21"/>
    <mergeCell ref="A11:G11"/>
    <mergeCell ref="H11:O11"/>
    <mergeCell ref="A19:F19"/>
    <mergeCell ref="H19:N19"/>
    <mergeCell ref="E54:G54"/>
    <mergeCell ref="H54:L54"/>
    <mergeCell ref="H34:N34"/>
    <mergeCell ref="A34:F34"/>
    <mergeCell ref="A45:C45"/>
    <mergeCell ref="A46:C46"/>
    <mergeCell ref="D43:G43"/>
    <mergeCell ref="H43:K43"/>
    <mergeCell ref="D44:G44"/>
    <mergeCell ref="H44:K44"/>
    <mergeCell ref="A44:C44"/>
    <mergeCell ref="A43:C43"/>
    <mergeCell ref="D45:G45"/>
    <mergeCell ref="H45:K45"/>
    <mergeCell ref="A49:O49"/>
    <mergeCell ref="A69:G69"/>
    <mergeCell ref="H69:I69"/>
    <mergeCell ref="J69:K69"/>
    <mergeCell ref="A68:G68"/>
    <mergeCell ref="H68:I68"/>
    <mergeCell ref="J68:K68"/>
    <mergeCell ref="H61:I61"/>
    <mergeCell ref="A61:G61"/>
    <mergeCell ref="A66:G66"/>
    <mergeCell ref="H66:I66"/>
    <mergeCell ref="J66:K66"/>
    <mergeCell ref="J65:K65"/>
    <mergeCell ref="J62:K62"/>
    <mergeCell ref="H62:I62"/>
    <mergeCell ref="A62:G62"/>
    <mergeCell ref="J61:K61"/>
    <mergeCell ref="H67:I67"/>
    <mergeCell ref="J67:K67"/>
    <mergeCell ref="H63:I63"/>
    <mergeCell ref="J63:K63"/>
    <mergeCell ref="A63:G63"/>
    <mergeCell ref="A59:Q59"/>
    <mergeCell ref="A64:G64"/>
    <mergeCell ref="A65:G65"/>
    <mergeCell ref="A67:G67"/>
    <mergeCell ref="A26:O26"/>
    <mergeCell ref="A56:O56"/>
    <mergeCell ref="A38:O38"/>
    <mergeCell ref="A39:O39"/>
    <mergeCell ref="A28:G28"/>
    <mergeCell ref="H28:N28"/>
    <mergeCell ref="A52:O52"/>
    <mergeCell ref="A48:O48"/>
    <mergeCell ref="A50:O50"/>
    <mergeCell ref="H64:I64"/>
    <mergeCell ref="J64:K64"/>
    <mergeCell ref="H65:I65"/>
  </mergeCells>
  <dataValidations count="4">
    <dataValidation type="list" allowBlank="1" showInputMessage="1" showErrorMessage="1" prompt="Выберите из списка" sqref="C31:E31">
      <formula1>$P$28:$P$32</formula1>
    </dataValidation>
    <dataValidation type="list" allowBlank="1" showInputMessage="1" showErrorMessage="1" prompt="Выберите из списка" sqref="J31:L31">
      <formula1>$R$28:$R$31</formula1>
    </dataValidation>
    <dataValidation type="list" allowBlank="1" showInputMessage="1" showErrorMessage="1" prompt="Выберите из списка" sqref="J36:L37 C36:E37">
      <formula1>$P$36:$P$40</formula1>
    </dataValidation>
    <dataValidation allowBlank="1" showInputMessage="1" showErrorMessage="1" prompt="Введите значение" sqref="J21:K22 C17:D18 C21:D22 C13:D14 J13:K14 J17:K17"/>
  </dataValidations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pto06</dc:creator>
  <cp:lastModifiedBy>gor</cp:lastModifiedBy>
  <dcterms:created xsi:type="dcterms:W3CDTF">2017-08-15T08:10:45Z</dcterms:created>
  <dcterms:modified xsi:type="dcterms:W3CDTF">2017-09-07T06:24:58Z</dcterms:modified>
</cp:coreProperties>
</file>